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'Лист1'!$A$1:$H$88</definedName>
  </definedNames>
  <calcPr fullCalcOnLoad="1"/>
</workbook>
</file>

<file path=xl/sharedStrings.xml><?xml version="1.0" encoding="utf-8"?>
<sst xmlns="http://schemas.openxmlformats.org/spreadsheetml/2006/main" count="131" uniqueCount="131">
  <si>
    <t>Наименование показателя</t>
  </si>
  <si>
    <t>Код по бюджетной классификации</t>
  </si>
  <si>
    <t>РАСХОДЫ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</si>
  <si>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</si>
  <si>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</si>
  <si>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</si>
  <si>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</si>
  <si>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</si>
  <si>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</si>
  <si>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</si>
  <si>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</si>
  <si>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</si>
  <si>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</si>
  <si>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</si>
  <si>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</si>
  <si>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</si>
  <si>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</si>
  <si>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</si>
  <si>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</si>
  <si>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</si>
  <si>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</si>
  <si>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</si>
  <si>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</si>
  <si>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</si>
  <si>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</si>
  <si>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</si>
  <si>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</si>
  <si>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</si>
  <si>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</si>
  <si>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</si>
  <si>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</si>
  <si>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</si>
  <si>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</si>
  <si>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</si>
  <si>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</si>
  <si>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</si>
  <si>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</si>
  <si>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</si>
  <si>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</si>
  <si>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</si>
  <si>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</si>
  <si>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Периодическая печать и издательства</t>
  </si>
  <si>
    <t>0804</t>
  </si>
  <si>
    <t>Социальная политика</t>
  </si>
  <si>
    <t>1000</t>
  </si>
  <si>
    <t>Пенсионное обеспечение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</si>
  <si>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</si>
  <si>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</si>
  <si>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</si>
  <si>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</si>
  <si>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</si>
  <si>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1100</t>
  </si>
  <si>
    <t>1101</t>
  </si>
  <si>
    <t>ИТОГО РАСХОДОВ</t>
  </si>
  <si>
    <t>9600</t>
  </si>
  <si>
    <t>0111</t>
  </si>
  <si>
    <t>Обслуживание государственного и муниципального долга</t>
  </si>
  <si>
    <t>Дорожное хозяйство</t>
  </si>
  <si>
    <t>0409</t>
  </si>
  <si>
    <t>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</si>
  <si>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</si>
  <si>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</si>
  <si>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</si>
  <si>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 xml:space="preserve">Единый налог на вмененный доход </t>
  </si>
  <si>
    <t xml:space="preserve">Единый сельскохозяйственный налог 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</si>
  <si>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</si>
  <si>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</si>
  <si>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ГОСУДАРСТВЕННАЯ ПОШЛИНА</t>
  </si>
  <si>
    <t>Гос. пошлина по делам, рассм. в судах общей юрисдикции, мировыми судьями</t>
  </si>
  <si>
    <t xml:space="preserve">ЗАДОЛЖЕННОСТЬ И ПЕРЕРАСЧЕТЫ ПО ОТМЕНЕННЫМ НАЛОГАМ, СБОРАМ </t>
  </si>
  <si>
    <t>Налог с продаж</t>
  </si>
  <si>
    <t>Прочие налоги и сборы (по отмененным местным налогам и сборам)</t>
  </si>
  <si>
    <t>НЕНАЛОГОВЫЕ ДОХОДЫ</t>
  </si>
  <si>
    <t>ДОХОДЫ ОТ ИСПОЛЬЗОВАНИЯ ИМУЩЕСТВА, НАХОДЯЩЕГОСЯ В  МУНИЦИПАЛЬНОЙ СОБСТВЕННОСТИ</t>
  </si>
  <si>
    <t>Доходы от сдачи в аренду имущества, находящегося в  муниципальной собственности</t>
  </si>
  <si>
    <t>Доходы, полученные в виде арендной платы за земельные участки</t>
  </si>
  <si>
    <t>Доходы от сдачи в аренду имущества</t>
  </si>
  <si>
    <t>Платежи от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</si>
  <si>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</si>
  <si>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</si>
  <si>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</si>
  <si>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реализации имущества (приватизация имущества)</t>
  </si>
  <si>
    <t>ШТРАФЫ, САНКЦИИ, ВОЗМЕЩЕНИЕ УЩЕРБА</t>
  </si>
  <si>
    <t>ПРОЧИЕ НЕНАЛОГОВЫЕ ДОХОДЫ, НЕВЫЯСНЕННЫЕ ПОСТУПЛЕНИЯ</t>
  </si>
  <si>
    <t>ВОЗВРАТ СУБВЕНЦИЙ</t>
  </si>
  <si>
    <t>БЕЗВОЗМЕЗДНЫЕ ПОСТУПЛЕНИЯ</t>
  </si>
  <si>
    <t>ВСЕГО ДОХОДОВ</t>
  </si>
  <si>
    <t xml:space="preserve">НАЛОГОВЫЕ И НЕНАЛОГОВЫЕ ДОХОДЫ         </t>
  </si>
  <si>
    <t>БЕЗВОЗМЕЗДНЫЕ ПОСТУПЛЕНИЯ ОТ ДРУГИХ БЮДЖЕТОВ</t>
  </si>
  <si>
    <t>гос.пошлина за выдачу разрешения на установку рекламной конструкции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</si>
  <si>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</si>
  <si>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</si>
  <si>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Высшее и послевузовское профессиональное образование</t>
  </si>
  <si>
    <t>0706</t>
  </si>
  <si>
    <t xml:space="preserve">Культура, кинематография </t>
  </si>
  <si>
    <t>Другие вопросы в области культуры, кинематографии</t>
  </si>
  <si>
    <t xml:space="preserve">Физическая культура и спорт </t>
  </si>
  <si>
    <t xml:space="preserve">Физическая культура </t>
  </si>
  <si>
    <t>Средства массовой информации</t>
  </si>
  <si>
    <t>1200</t>
  </si>
  <si>
    <t>1202</t>
  </si>
  <si>
    <t>1300</t>
  </si>
  <si>
    <t>Обслуживание внутреннего государственного и муниципального долга</t>
  </si>
  <si>
    <t>1301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</si>
  <si>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</si>
  <si>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</si>
  <si>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</si>
  <si>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</si>
  <si>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ПРОФИЦИТ БЮДЖЕТА (со знаком "плюс") ДЕФИЦИТ БЮДЖЕТА (со знаком "минус")</t>
  </si>
  <si>
    <t>790000000000</t>
  </si>
  <si>
    <t>Прочие безвозмедные поступления</t>
  </si>
  <si>
    <t>НАЛОГИ НА ИМУЩЕСТВО</t>
  </si>
  <si>
    <t>Налог на игорный бизнес</t>
  </si>
  <si>
    <t>% исполнения за 2013 год</t>
  </si>
  <si>
    <t>Налог с применением патентной системы</t>
  </si>
  <si>
    <t xml:space="preserve">Дотация </t>
  </si>
  <si>
    <t>Субсидии</t>
  </si>
  <si>
    <t>Субвенции</t>
  </si>
  <si>
    <t>Иные межбюджетные трансферты</t>
  </si>
  <si>
    <t>Отчет об исполнении бюджета муниципального образования "Гагаринский район" Смоленской области за 1 квартал 2014 года</t>
  </si>
  <si>
    <t>0107</t>
  </si>
  <si>
    <t>Обеспечение проведения выборов и референдумов</t>
  </si>
  <si>
    <t>Уточненный план на 2014 год</t>
  </si>
  <si>
    <t>Исполнено за 1 квартал 2014 года</t>
  </si>
  <si>
    <t>% исполнения за 2014 год</t>
  </si>
  <si>
    <t>Исполнено за 1 квартал  2013 года</t>
  </si>
  <si>
    <t>отклонение (факт 2014-2013)</t>
  </si>
  <si>
    <t>НАЛОГИ НА ТОВАРЫ, РЕАЛИЗУЕМЫЕ НА ТЕРРИТОРИИ РФ</t>
  </si>
  <si>
    <t>Акцизы по подакцизным товарам</t>
  </si>
  <si>
    <t>Доходы от продажи от продажи земельных участков, государственная собственность на  которые не разграничена</t>
  </si>
  <si>
    <t>Доходы от продажи от продажи земельных участков, находящихся в собственности муниципальных районов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</si>
</sst>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</numFmts>
  <fonts count="45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6">
    <xf numFmtId="0" fontId="0" fillId="0" borderId="0" xfId="0" applyAlignment="1">
      <alignment/>
    </xf>
    <xf numFmtId="170" fontId="2" fillId="0" borderId="10" xfId="0" applyNumberFormat="1" applyFont="1" applyFill="1" applyBorder="1" applyAlignment="1">
      <alignment horizontal="center" vertical="top" wrapText="1"/>
    </xf>
    <xf numFmtId="170" fontId="2" fillId="0" borderId="10" xfId="0" applyNumberFormat="1" applyFont="1" applyBorder="1" applyAlignment="1">
      <alignment horizontal="center" vertical="center" wrapText="1"/>
    </xf>
    <xf numFmtId="170" fontId="3" fillId="32" borderId="10" xfId="0" applyNumberFormat="1" applyFont="1" applyFill="1" applyBorder="1" applyAlignment="1">
      <alignment horizontal="center" vertical="top" wrapText="1"/>
    </xf>
    <xf numFmtId="170" fontId="1" fillId="0" borderId="10" xfId="0" applyNumberFormat="1" applyFont="1" applyFill="1" applyBorder="1" applyAlignment="1">
      <alignment horizontal="center" vertical="center"/>
    </xf>
    <xf numFmtId="170" fontId="1" fillId="0" borderId="10" xfId="0" applyNumberFormat="1" applyFont="1" applyBorder="1" applyAlignment="1">
      <alignment horizontal="center" vertical="center"/>
    </xf>
    <xf numFmtId="170" fontId="3" fillId="0" borderId="10" xfId="0" applyNumberFormat="1" applyFont="1" applyFill="1" applyBorder="1" applyAlignment="1">
      <alignment horizontal="center" vertical="top" wrapText="1"/>
    </xf>
    <xf numFmtId="170" fontId="6" fillId="0" borderId="10" xfId="0" applyNumberFormat="1" applyFont="1" applyFill="1" applyBorder="1" applyAlignment="1">
      <alignment horizontal="center" vertical="top" wrapText="1"/>
    </xf>
    <xf numFmtId="170" fontId="7" fillId="0" borderId="10" xfId="0" applyNumberFormat="1" applyFont="1" applyFill="1" applyBorder="1" applyAlignment="1">
      <alignment horizontal="center" vertical="top" wrapText="1"/>
    </xf>
    <xf numFmtId="170" fontId="3" fillId="33" borderId="10" xfId="0" applyNumberFormat="1" applyFont="1" applyFill="1" applyBorder="1" applyAlignment="1">
      <alignment horizontal="center" vertical="top" wrapText="1"/>
    </xf>
    <xf numFmtId="170" fontId="3" fillId="4" borderId="10" xfId="0" applyNumberFormat="1" applyFont="1" applyFill="1" applyBorder="1" applyAlignment="1">
      <alignment horizontal="center" vertical="top" wrapText="1"/>
    </xf>
    <xf numFmtId="170" fontId="3" fillId="33" borderId="10" xfId="0" applyNumberFormat="1" applyFont="1" applyFill="1" applyBorder="1" applyAlignment="1">
      <alignment horizontal="center" vertical="center" wrapText="1"/>
    </xf>
    <xf numFmtId="170" fontId="1" fillId="4" borderId="10" xfId="0" applyNumberFormat="1" applyFont="1" applyFill="1" applyBorder="1" applyAlignment="1">
      <alignment horizontal="center" vertical="center"/>
    </xf>
    <xf numFmtId="170" fontId="8" fillId="0" borderId="10" xfId="0" applyNumberFormat="1" applyFont="1" applyBorder="1" applyAlignment="1">
      <alignment horizontal="center" vertical="center"/>
    </xf>
    <xf numFmtId="170" fontId="9" fillId="0" borderId="10" xfId="0" applyNumberFormat="1" applyFont="1" applyBorder="1" applyAlignment="1">
      <alignment horizontal="center" vertical="center"/>
    </xf>
    <xf numFmtId="170" fontId="1" fillId="0" borderId="0" xfId="0" applyNumberFormat="1" applyFont="1" applyAlignment="1">
      <alignment horizontal="center" vertical="center"/>
    </xf>
    <xf numFmtId="170" fontId="5" fillId="0" borderId="10" xfId="0" applyNumberFormat="1" applyFont="1" applyBorder="1" applyAlignment="1">
      <alignment horizontal="center" vertical="center"/>
    </xf>
    <xf numFmtId="170" fontId="8" fillId="0" borderId="10" xfId="0" applyNumberFormat="1" applyFont="1" applyBorder="1" applyAlignment="1">
      <alignment horizontal="center" vertical="justify"/>
    </xf>
    <xf numFmtId="170" fontId="1" fillId="0" borderId="10" xfId="0" applyNumberFormat="1" applyFont="1" applyBorder="1" applyAlignment="1">
      <alignment horizontal="center" vertical="justify"/>
    </xf>
    <xf numFmtId="170" fontId="9" fillId="0" borderId="10" xfId="0" applyNumberFormat="1" applyFont="1" applyBorder="1" applyAlignment="1">
      <alignment horizontal="center" vertical="justify"/>
    </xf>
    <xf numFmtId="170" fontId="5" fillId="33" borderId="10" xfId="0" applyNumberFormat="1" applyFont="1" applyFill="1" applyBorder="1" applyAlignment="1">
      <alignment horizontal="center" vertical="justify"/>
    </xf>
    <xf numFmtId="170" fontId="3" fillId="0" borderId="11" xfId="0" applyNumberFormat="1" applyFont="1" applyBorder="1" applyAlignment="1">
      <alignment horizontal="center" vertical="top" wrapText="1"/>
    </xf>
    <xf numFmtId="170" fontId="1" fillId="34" borderId="10" xfId="0" applyNumberFormat="1" applyFont="1" applyFill="1" applyBorder="1" applyAlignment="1">
      <alignment horizontal="center" vertical="center"/>
    </xf>
    <xf numFmtId="170" fontId="1" fillId="0" borderId="0" xfId="0" applyNumberFormat="1" applyFont="1" applyAlignment="1">
      <alignment/>
    </xf>
    <xf numFmtId="170" fontId="3" fillId="0" borderId="11" xfId="0" applyNumberFormat="1" applyFont="1" applyBorder="1" applyAlignment="1">
      <alignment horizontal="center" vertical="center" wrapText="1"/>
    </xf>
    <xf numFmtId="170" fontId="3" fillId="33" borderId="10" xfId="0" applyNumberFormat="1" applyFont="1" applyFill="1" applyBorder="1" applyAlignment="1">
      <alignment vertical="top" wrapText="1"/>
    </xf>
    <xf numFmtId="170" fontId="5" fillId="33" borderId="0" xfId="0" applyNumberFormat="1" applyFont="1" applyFill="1" applyAlignment="1">
      <alignment/>
    </xf>
    <xf numFmtId="170" fontId="3" fillId="4" borderId="10" xfId="0" applyNumberFormat="1" applyFont="1" applyFill="1" applyBorder="1" applyAlignment="1">
      <alignment vertical="top" wrapText="1"/>
    </xf>
    <xf numFmtId="170" fontId="1" fillId="4" borderId="0" xfId="0" applyNumberFormat="1" applyFont="1" applyFill="1" applyAlignment="1">
      <alignment/>
    </xf>
    <xf numFmtId="170" fontId="6" fillId="0" borderId="10" xfId="0" applyNumberFormat="1" applyFont="1" applyFill="1" applyBorder="1" applyAlignment="1">
      <alignment vertical="top" wrapText="1"/>
    </xf>
    <xf numFmtId="170" fontId="8" fillId="0" borderId="0" xfId="0" applyNumberFormat="1" applyFont="1" applyAlignment="1">
      <alignment/>
    </xf>
    <xf numFmtId="170" fontId="2" fillId="0" borderId="10" xfId="0" applyNumberFormat="1" applyFont="1" applyFill="1" applyBorder="1" applyAlignment="1">
      <alignment vertical="top" wrapText="1"/>
    </xf>
    <xf numFmtId="170" fontId="7" fillId="0" borderId="10" xfId="0" applyNumberFormat="1" applyFont="1" applyFill="1" applyBorder="1" applyAlignment="1">
      <alignment vertical="top" wrapText="1"/>
    </xf>
    <xf numFmtId="170" fontId="9" fillId="0" borderId="0" xfId="0" applyNumberFormat="1" applyFont="1" applyAlignment="1">
      <alignment/>
    </xf>
    <xf numFmtId="170" fontId="1" fillId="32" borderId="0" xfId="0" applyNumberFormat="1" applyFont="1" applyFill="1" applyAlignment="1">
      <alignment/>
    </xf>
    <xf numFmtId="170" fontId="3" fillId="0" borderId="12" xfId="0" applyNumberFormat="1" applyFont="1" applyBorder="1" applyAlignment="1">
      <alignment horizontal="center" vertical="top" wrapText="1"/>
    </xf>
    <xf numFmtId="170" fontId="1" fillId="0" borderId="12" xfId="0" applyNumberFormat="1" applyFont="1" applyBorder="1" applyAlignment="1">
      <alignment vertical="top"/>
    </xf>
    <xf numFmtId="170" fontId="3" fillId="0" borderId="10" xfId="0" applyNumberFormat="1" applyFont="1" applyBorder="1" applyAlignment="1">
      <alignment vertical="center" wrapText="1"/>
    </xf>
    <xf numFmtId="170" fontId="3" fillId="0" borderId="10" xfId="0" applyNumberFormat="1" applyFont="1" applyBorder="1" applyAlignment="1">
      <alignment horizontal="center" vertical="center" wrapText="1"/>
    </xf>
    <xf numFmtId="170" fontId="3" fillId="0" borderId="10" xfId="0" applyNumberFormat="1" applyFont="1" applyFill="1" applyBorder="1" applyAlignment="1">
      <alignment horizontal="center" vertical="center" wrapText="1"/>
    </xf>
    <xf numFmtId="170" fontId="2" fillId="0" borderId="10" xfId="0" applyNumberFormat="1" applyFont="1" applyBorder="1" applyAlignment="1">
      <alignment vertical="center" wrapText="1"/>
    </xf>
    <xf numFmtId="170" fontId="2" fillId="0" borderId="10" xfId="0" applyNumberFormat="1" applyFont="1" applyFill="1" applyBorder="1" applyAlignment="1">
      <alignment horizontal="center" vertical="center" wrapText="1"/>
    </xf>
    <xf numFmtId="170" fontId="2" fillId="0" borderId="0" xfId="0" applyNumberFormat="1" applyFont="1" applyAlignment="1">
      <alignment vertical="center" wrapText="1"/>
    </xf>
    <xf numFmtId="170" fontId="2" fillId="0" borderId="0" xfId="0" applyNumberFormat="1" applyFont="1" applyAlignment="1">
      <alignment horizontal="right" vertical="top" wrapText="1"/>
    </xf>
    <xf numFmtId="170" fontId="3" fillId="0" borderId="0" xfId="0" applyNumberFormat="1" applyFont="1" applyBorder="1" applyAlignment="1">
      <alignment horizontal="center" vertical="center" wrapText="1"/>
    </xf>
    <xf numFmtId="170" fontId="2" fillId="0" borderId="0" xfId="0" applyNumberFormat="1" applyFont="1" applyBorder="1" applyAlignment="1">
      <alignment horizontal="center" vertical="center" wrapText="1"/>
    </xf>
    <xf numFmtId="170" fontId="1" fillId="0" borderId="0" xfId="0" applyNumberFormat="1" applyFont="1" applyBorder="1" applyAlignment="1">
      <alignment horizontal="center" vertical="center"/>
    </xf>
    <xf numFmtId="170" fontId="1" fillId="0" borderId="0" xfId="0" applyNumberFormat="1" applyFont="1" applyAlignment="1">
      <alignment vertical="top"/>
    </xf>
    <xf numFmtId="3" fontId="3" fillId="0" borderId="11" xfId="0" applyNumberFormat="1" applyFont="1" applyBorder="1" applyAlignment="1">
      <alignment horizontal="center" vertical="top" wrapText="1"/>
    </xf>
    <xf numFmtId="3" fontId="3" fillId="33" borderId="10" xfId="0" applyNumberFormat="1" applyFont="1" applyFill="1" applyBorder="1" applyAlignment="1">
      <alignment horizontal="center" vertical="top" wrapText="1"/>
    </xf>
    <xf numFmtId="3" fontId="3" fillId="4" borderId="10" xfId="0" applyNumberFormat="1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1" fillId="0" borderId="12" xfId="0" applyNumberFormat="1" applyFont="1" applyBorder="1" applyAlignment="1">
      <alignment vertical="top"/>
    </xf>
    <xf numFmtId="3" fontId="3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right" vertical="top" wrapText="1"/>
    </xf>
    <xf numFmtId="3" fontId="1" fillId="0" borderId="0" xfId="0" applyNumberFormat="1" applyFont="1" applyAlignment="1">
      <alignment vertical="top"/>
    </xf>
    <xf numFmtId="3" fontId="1" fillId="0" borderId="0" xfId="0" applyNumberFormat="1" applyFont="1" applyAlignment="1">
      <alignment/>
    </xf>
    <xf numFmtId="170" fontId="1" fillId="0" borderId="10" xfId="0" applyNumberFormat="1" applyFont="1" applyBorder="1" applyAlignment="1">
      <alignment horizontal="center" vertical="center" wrapText="1"/>
    </xf>
    <xf numFmtId="170" fontId="3" fillId="0" borderId="10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170" fontId="5" fillId="0" borderId="10" xfId="0" applyNumberFormat="1" applyFont="1" applyBorder="1" applyAlignment="1">
      <alignment horizontal="center" vertical="justify"/>
    </xf>
    <xf numFmtId="170" fontId="3" fillId="32" borderId="12" xfId="0" applyNumberFormat="1" applyFont="1" applyFill="1" applyBorder="1" applyAlignment="1">
      <alignment vertical="top" wrapText="1"/>
    </xf>
    <xf numFmtId="3" fontId="3" fillId="32" borderId="12" xfId="0" applyNumberFormat="1" applyFont="1" applyFill="1" applyBorder="1" applyAlignment="1">
      <alignment horizontal="center" vertical="top" wrapText="1"/>
    </xf>
    <xf numFmtId="170" fontId="3" fillId="32" borderId="12" xfId="0" applyNumberFormat="1" applyFont="1" applyFill="1" applyBorder="1" applyAlignment="1">
      <alignment horizontal="center" vertical="top" wrapText="1"/>
    </xf>
    <xf numFmtId="170" fontId="1" fillId="0" borderId="0" xfId="0" applyNumberFormat="1" applyFont="1" applyFill="1" applyAlignment="1">
      <alignment/>
    </xf>
    <xf numFmtId="170" fontId="5" fillId="32" borderId="10" xfId="0" applyNumberFormat="1" applyFont="1" applyFill="1" applyBorder="1" applyAlignment="1">
      <alignment horizontal="center" vertical="center"/>
    </xf>
    <xf numFmtId="170" fontId="10" fillId="0" borderId="13" xfId="0" applyNumberFormat="1" applyFont="1" applyBorder="1" applyAlignment="1">
      <alignment horizontal="center" vertical="top" wrapText="1"/>
    </xf>
    <xf numFmtId="170" fontId="2" fillId="0" borderId="0" xfId="0" applyNumberFormat="1" applyFont="1" applyAlignment="1">
      <alignment horizontal="right" vertical="top" wrapText="1"/>
    </xf>
    <xf numFmtId="170" fontId="2" fillId="34" borderId="10" xfId="0" applyNumberFormat="1" applyFont="1" applyFill="1" applyBorder="1" applyAlignment="1">
      <alignment vertical="top" wrapText="1"/>
    </xf>
    <xf numFmtId="3" fontId="2" fillId="34" borderId="10" xfId="0" applyNumberFormat="1" applyFont="1" applyFill="1" applyBorder="1" applyAlignment="1">
      <alignment horizontal="center" vertical="top" wrapText="1"/>
    </xf>
    <xf numFmtId="170" fontId="2" fillId="34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view="pageBreakPreview"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45" sqref="H45"/>
    </sheetView>
  </sheetViews>
  <sheetFormatPr defaultColWidth="9.00390625" defaultRowHeight="12.75"/>
  <cols>
    <col min="1" max="1" width="44.875" style="23" customWidth="1"/>
    <col min="2" max="2" width="8.25390625" style="61" customWidth="1"/>
    <col min="3" max="3" width="13.75390625" style="23" customWidth="1"/>
    <col min="4" max="4" width="10.25390625" style="23" customWidth="1"/>
    <col min="5" max="6" width="10.625" style="23" customWidth="1"/>
    <col min="7" max="7" width="10.875" style="23" customWidth="1"/>
    <col min="8" max="8" width="9.125" style="15" customWidth="1"/>
    <col min="9" max="16384" width="9.125" style="23" customWidth="1"/>
  </cols>
  <sheetData>
    <row r="1" spans="1:8" ht="36" customHeight="1">
      <c r="A1" s="71" t="s">
        <v>119</v>
      </c>
      <c r="B1" s="71"/>
      <c r="C1" s="71"/>
      <c r="D1" s="71"/>
      <c r="E1" s="71"/>
      <c r="F1" s="71"/>
      <c r="G1" s="71"/>
      <c r="H1" s="71"/>
    </row>
    <row r="2" spans="1:8" ht="63.75">
      <c r="A2" s="24" t="s">
        <v>0</v>
      </c>
      <c r="B2" s="48" t="s">
        <v>1</v>
      </c>
      <c r="C2" s="21" t="s">
        <v>122</v>
      </c>
      <c r="D2" s="21" t="s">
        <v>123</v>
      </c>
      <c r="E2" s="21" t="s">
        <v>124</v>
      </c>
      <c r="F2" s="21" t="s">
        <v>125</v>
      </c>
      <c r="G2" s="21" t="s">
        <v>126</v>
      </c>
      <c r="H2" s="21" t="s">
        <v>113</v>
      </c>
    </row>
    <row r="3" spans="1:8" s="26" customFormat="1" ht="12.75">
      <c r="A3" s="25" t="s">
        <v>87</v>
      </c>
      <c r="B3" s="49">
        <v>10000</v>
      </c>
      <c r="C3" s="9">
        <v>185562.2</v>
      </c>
      <c r="D3" s="9">
        <f>D4+D23</f>
        <v>37092.3</v>
      </c>
      <c r="E3" s="9">
        <v>20</v>
      </c>
      <c r="F3" s="9">
        <v>43767.7</v>
      </c>
      <c r="G3" s="9">
        <f>D3-F3</f>
        <v>-6675.399999999994</v>
      </c>
      <c r="H3" s="11">
        <v>20.2</v>
      </c>
    </row>
    <row r="4" spans="1:8" s="28" customFormat="1" ht="12.75">
      <c r="A4" s="27" t="s">
        <v>59</v>
      </c>
      <c r="B4" s="50"/>
      <c r="C4" s="10">
        <v>166868.4</v>
      </c>
      <c r="D4" s="10">
        <v>33393</v>
      </c>
      <c r="E4" s="10">
        <v>20</v>
      </c>
      <c r="F4" s="10">
        <v>39679.5</v>
      </c>
      <c r="G4" s="10">
        <v>-6286.5</v>
      </c>
      <c r="H4" s="12">
        <v>20.3</v>
      </c>
    </row>
    <row r="5" spans="1:8" s="30" customFormat="1" ht="13.5">
      <c r="A5" s="29" t="s">
        <v>60</v>
      </c>
      <c r="B5" s="51">
        <v>10100</v>
      </c>
      <c r="C5" s="7">
        <v>131235.3</v>
      </c>
      <c r="D5" s="7">
        <v>25331.6</v>
      </c>
      <c r="E5" s="7">
        <v>19.3</v>
      </c>
      <c r="F5" s="7">
        <v>30190.9</v>
      </c>
      <c r="G5" s="7">
        <v>-4859.3</v>
      </c>
      <c r="H5" s="13">
        <v>19.6</v>
      </c>
    </row>
    <row r="6" spans="1:8" ht="12.75">
      <c r="A6" s="31" t="s">
        <v>61</v>
      </c>
      <c r="B6" s="52">
        <v>10102</v>
      </c>
      <c r="C6" s="1">
        <v>131235.3</v>
      </c>
      <c r="D6" s="1">
        <v>25331.6</v>
      </c>
      <c r="E6" s="1">
        <v>19.3</v>
      </c>
      <c r="F6" s="1">
        <v>30190.9</v>
      </c>
      <c r="G6" s="1">
        <v>-4859.3</v>
      </c>
      <c r="H6" s="5">
        <v>19.6</v>
      </c>
    </row>
    <row r="7" spans="1:8" s="30" customFormat="1" ht="27">
      <c r="A7" s="29" t="s">
        <v>127</v>
      </c>
      <c r="B7" s="51">
        <v>10300</v>
      </c>
      <c r="C7" s="7">
        <v>224.2</v>
      </c>
      <c r="D7" s="7">
        <v>43.1</v>
      </c>
      <c r="E7" s="7">
        <v>19.2</v>
      </c>
      <c r="F7" s="7"/>
      <c r="G7" s="7">
        <v>43.1</v>
      </c>
      <c r="H7" s="13"/>
    </row>
    <row r="8" spans="1:8" ht="12.75">
      <c r="A8" s="31" t="s">
        <v>128</v>
      </c>
      <c r="B8" s="52">
        <v>10302</v>
      </c>
      <c r="C8" s="1">
        <v>224.2</v>
      </c>
      <c r="D8" s="1">
        <v>43.1</v>
      </c>
      <c r="E8" s="1">
        <v>19.2</v>
      </c>
      <c r="F8" s="1"/>
      <c r="G8" s="1">
        <v>43.1</v>
      </c>
      <c r="H8" s="5"/>
    </row>
    <row r="9" spans="1:8" ht="12.75">
      <c r="A9" s="63" t="s">
        <v>62</v>
      </c>
      <c r="B9" s="64">
        <v>10500</v>
      </c>
      <c r="C9" s="6">
        <v>30016</v>
      </c>
      <c r="D9" s="6">
        <v>6840.9</v>
      </c>
      <c r="E9" s="6">
        <v>22.8</v>
      </c>
      <c r="F9" s="6">
        <v>8622.4</v>
      </c>
      <c r="G9" s="6">
        <v>-1781.5</v>
      </c>
      <c r="H9" s="16">
        <v>25</v>
      </c>
    </row>
    <row r="10" spans="1:8" ht="12.75">
      <c r="A10" s="31" t="s">
        <v>63</v>
      </c>
      <c r="B10" s="52">
        <v>10502</v>
      </c>
      <c r="C10" s="1">
        <v>27686.2</v>
      </c>
      <c r="D10" s="1">
        <v>5227.3</v>
      </c>
      <c r="E10" s="1">
        <v>18.9</v>
      </c>
      <c r="F10" s="1">
        <v>7461.5</v>
      </c>
      <c r="G10" s="1">
        <v>-2234.2</v>
      </c>
      <c r="H10" s="5">
        <v>21.6</v>
      </c>
    </row>
    <row r="11" spans="1:8" ht="12.75">
      <c r="A11" s="31" t="s">
        <v>64</v>
      </c>
      <c r="B11" s="52">
        <v>10503</v>
      </c>
      <c r="C11" s="1">
        <v>29.8</v>
      </c>
      <c r="D11" s="1">
        <v>10.2</v>
      </c>
      <c r="E11" s="1">
        <v>34.2</v>
      </c>
      <c r="F11" s="1">
        <v>5.2</v>
      </c>
      <c r="G11" s="1">
        <v>5</v>
      </c>
      <c r="H11" s="5"/>
    </row>
    <row r="12" spans="1:8" ht="12.75">
      <c r="A12" s="31" t="s">
        <v>114</v>
      </c>
      <c r="B12" s="52">
        <v>10504</v>
      </c>
      <c r="C12" s="1">
        <v>2300</v>
      </c>
      <c r="D12" s="1">
        <v>1603.4</v>
      </c>
      <c r="E12" s="1">
        <v>69.7</v>
      </c>
      <c r="F12" s="1">
        <v>1155.7</v>
      </c>
      <c r="G12" s="1">
        <v>447.7</v>
      </c>
      <c r="H12" s="5"/>
    </row>
    <row r="13" spans="1:8" s="30" customFormat="1" ht="13.5">
      <c r="A13" s="29" t="s">
        <v>111</v>
      </c>
      <c r="B13" s="51">
        <v>10600</v>
      </c>
      <c r="C13" s="7"/>
      <c r="D13" s="7"/>
      <c r="E13" s="7"/>
      <c r="F13" s="7">
        <v>21</v>
      </c>
      <c r="G13" s="7">
        <v>21</v>
      </c>
      <c r="H13" s="17"/>
    </row>
    <row r="14" spans="1:8" ht="12.75">
      <c r="A14" s="31" t="s">
        <v>112</v>
      </c>
      <c r="B14" s="52">
        <v>10605</v>
      </c>
      <c r="C14" s="1"/>
      <c r="D14" s="1"/>
      <c r="E14" s="1"/>
      <c r="F14" s="1">
        <v>21</v>
      </c>
      <c r="G14" s="1">
        <v>21</v>
      </c>
      <c r="H14" s="18"/>
    </row>
    <row r="15" spans="1:8" s="30" customFormat="1" ht="40.5">
      <c r="A15" s="29" t="s">
        <v>65</v>
      </c>
      <c r="B15" s="51">
        <v>10700</v>
      </c>
      <c r="C15" s="7">
        <v>3334.3</v>
      </c>
      <c r="D15" s="7">
        <v>585.6</v>
      </c>
      <c r="E15" s="7">
        <v>17.6</v>
      </c>
      <c r="F15" s="7">
        <v>741.5</v>
      </c>
      <c r="G15" s="7">
        <v>-155.9</v>
      </c>
      <c r="H15" s="13">
        <v>16.2</v>
      </c>
    </row>
    <row r="16" spans="1:8" ht="25.5">
      <c r="A16" s="31" t="s">
        <v>66</v>
      </c>
      <c r="B16" s="52">
        <v>10701</v>
      </c>
      <c r="C16" s="1">
        <v>3334.3</v>
      </c>
      <c r="D16" s="1">
        <v>585.6</v>
      </c>
      <c r="E16" s="1">
        <v>17.6</v>
      </c>
      <c r="F16" s="1">
        <v>741.5</v>
      </c>
      <c r="G16" s="1">
        <v>-155.9</v>
      </c>
      <c r="H16" s="18">
        <v>16.2</v>
      </c>
    </row>
    <row r="17" spans="1:8" ht="13.5">
      <c r="A17" s="29" t="s">
        <v>67</v>
      </c>
      <c r="B17" s="51">
        <v>10800</v>
      </c>
      <c r="C17" s="7">
        <v>1998</v>
      </c>
      <c r="D17" s="7">
        <v>591</v>
      </c>
      <c r="E17" s="7">
        <v>29.6</v>
      </c>
      <c r="F17" s="7">
        <v>103.7</v>
      </c>
      <c r="G17" s="7">
        <v>487.3</v>
      </c>
      <c r="H17" s="13">
        <v>5.4</v>
      </c>
    </row>
    <row r="18" spans="1:8" s="30" customFormat="1" ht="25.5">
      <c r="A18" s="32" t="s">
        <v>68</v>
      </c>
      <c r="B18" s="53">
        <v>10803</v>
      </c>
      <c r="C18" s="8">
        <v>1995</v>
      </c>
      <c r="D18" s="8">
        <v>591</v>
      </c>
      <c r="E18" s="1">
        <v>29.6</v>
      </c>
      <c r="F18" s="8">
        <v>103.7</v>
      </c>
      <c r="G18" s="8">
        <v>487.3</v>
      </c>
      <c r="H18" s="19">
        <v>5.5</v>
      </c>
    </row>
    <row r="19" spans="1:8" ht="25.5">
      <c r="A19" s="31" t="s">
        <v>89</v>
      </c>
      <c r="B19" s="52">
        <v>10807</v>
      </c>
      <c r="C19" s="1">
        <v>3</v>
      </c>
      <c r="D19" s="1"/>
      <c r="E19" s="6">
        <v>0</v>
      </c>
      <c r="F19" s="1"/>
      <c r="G19" s="1">
        <v>0</v>
      </c>
      <c r="H19" s="5"/>
    </row>
    <row r="20" spans="1:8" ht="25.5">
      <c r="A20" s="63" t="s">
        <v>69</v>
      </c>
      <c r="B20" s="64">
        <v>10900</v>
      </c>
      <c r="C20" s="6">
        <v>60.6</v>
      </c>
      <c r="D20" s="6">
        <v>0.8</v>
      </c>
      <c r="E20" s="6">
        <v>1.3</v>
      </c>
      <c r="F20" s="6">
        <v>0</v>
      </c>
      <c r="G20" s="6">
        <v>0.8</v>
      </c>
      <c r="H20" s="16"/>
    </row>
    <row r="21" spans="1:8" ht="12.75">
      <c r="A21" s="73" t="s">
        <v>70</v>
      </c>
      <c r="B21" s="74">
        <v>10906</v>
      </c>
      <c r="C21" s="75">
        <v>60.6</v>
      </c>
      <c r="D21" s="75">
        <v>0.8</v>
      </c>
      <c r="E21" s="75">
        <v>1.3</v>
      </c>
      <c r="F21" s="75">
        <v>0</v>
      </c>
      <c r="G21" s="75">
        <v>0.8</v>
      </c>
      <c r="H21" s="22"/>
    </row>
    <row r="22" spans="1:8" s="30" customFormat="1" ht="25.5">
      <c r="A22" s="32" t="s">
        <v>71</v>
      </c>
      <c r="B22" s="53">
        <v>10907</v>
      </c>
      <c r="C22" s="8">
        <v>0</v>
      </c>
      <c r="D22" s="8"/>
      <c r="E22" s="8"/>
      <c r="F22" s="8">
        <v>0</v>
      </c>
      <c r="G22" s="8">
        <v>0</v>
      </c>
      <c r="H22" s="19"/>
    </row>
    <row r="23" spans="1:8" ht="13.5">
      <c r="A23" s="63" t="s">
        <v>72</v>
      </c>
      <c r="B23" s="64"/>
      <c r="C23" s="6">
        <v>18693.8</v>
      </c>
      <c r="D23" s="6">
        <f>D24+D29+D31+D35+D36</f>
        <v>3699.2999999999997</v>
      </c>
      <c r="E23" s="7">
        <v>19.8</v>
      </c>
      <c r="F23" s="6">
        <v>4088.2</v>
      </c>
      <c r="G23" s="6">
        <f>D23-F23</f>
        <v>-388.9000000000001</v>
      </c>
      <c r="H23" s="65">
        <v>19.4</v>
      </c>
    </row>
    <row r="24" spans="1:8" s="33" customFormat="1" ht="40.5">
      <c r="A24" s="29" t="s">
        <v>73</v>
      </c>
      <c r="B24" s="51">
        <v>11100</v>
      </c>
      <c r="C24" s="7">
        <v>8023.3</v>
      </c>
      <c r="D24" s="7">
        <v>2019.6</v>
      </c>
      <c r="E24" s="7">
        <v>25.2</v>
      </c>
      <c r="F24" s="7">
        <v>1511.4</v>
      </c>
      <c r="G24" s="7">
        <v>508.2</v>
      </c>
      <c r="H24" s="17">
        <v>17.9</v>
      </c>
    </row>
    <row r="25" spans="1:8" s="33" customFormat="1" ht="25.5">
      <c r="A25" s="32" t="s">
        <v>74</v>
      </c>
      <c r="B25" s="53">
        <v>11105</v>
      </c>
      <c r="C25" s="8">
        <v>7523.3</v>
      </c>
      <c r="D25" s="8">
        <v>2019.6</v>
      </c>
      <c r="E25" s="8">
        <v>26.8</v>
      </c>
      <c r="F25" s="8">
        <v>1511.4</v>
      </c>
      <c r="G25" s="8">
        <v>508.2</v>
      </c>
      <c r="H25" s="14">
        <v>19.5</v>
      </c>
    </row>
    <row r="26" spans="1:8" ht="25.5">
      <c r="A26" s="31" t="s">
        <v>75</v>
      </c>
      <c r="B26" s="52">
        <v>11105</v>
      </c>
      <c r="C26" s="1">
        <v>5900</v>
      </c>
      <c r="D26" s="1">
        <v>1420</v>
      </c>
      <c r="E26" s="8">
        <v>24.1</v>
      </c>
      <c r="F26" s="1">
        <v>1101.9</v>
      </c>
      <c r="G26" s="1">
        <v>318.1</v>
      </c>
      <c r="H26" s="5">
        <v>20.7</v>
      </c>
    </row>
    <row r="27" spans="1:8" s="30" customFormat="1" ht="13.5">
      <c r="A27" s="31" t="s">
        <v>76</v>
      </c>
      <c r="B27" s="52">
        <v>11105</v>
      </c>
      <c r="C27" s="1">
        <v>1623.3</v>
      </c>
      <c r="D27" s="1">
        <v>599.6</v>
      </c>
      <c r="E27" s="1">
        <v>36.9</v>
      </c>
      <c r="F27" s="1">
        <v>409.5</v>
      </c>
      <c r="G27" s="1">
        <v>190.1</v>
      </c>
      <c r="H27" s="18">
        <v>16.7</v>
      </c>
    </row>
    <row r="28" spans="1:8" ht="12.75">
      <c r="A28" s="31" t="s">
        <v>77</v>
      </c>
      <c r="B28" s="52"/>
      <c r="C28" s="1">
        <v>500</v>
      </c>
      <c r="D28" s="1"/>
      <c r="E28" s="1">
        <v>0</v>
      </c>
      <c r="F28" s="1">
        <v>0</v>
      </c>
      <c r="G28" s="1">
        <v>0</v>
      </c>
      <c r="H28" s="18">
        <v>0</v>
      </c>
    </row>
    <row r="29" spans="1:8" s="30" customFormat="1" ht="25.5">
      <c r="A29" s="63" t="s">
        <v>78</v>
      </c>
      <c r="B29" s="64">
        <v>11200</v>
      </c>
      <c r="C29" s="6">
        <v>3182.1</v>
      </c>
      <c r="D29" s="6">
        <v>641.6</v>
      </c>
      <c r="E29" s="6">
        <v>20.2</v>
      </c>
      <c r="F29" s="6">
        <v>583.5</v>
      </c>
      <c r="G29" s="6">
        <v>58.1</v>
      </c>
      <c r="H29" s="65">
        <v>16.1</v>
      </c>
    </row>
    <row r="30" spans="1:8" ht="25.5">
      <c r="A30" s="31" t="s">
        <v>79</v>
      </c>
      <c r="B30" s="52">
        <v>11201</v>
      </c>
      <c r="C30" s="1">
        <v>3182.1</v>
      </c>
      <c r="D30" s="1">
        <v>641.6</v>
      </c>
      <c r="E30" s="1">
        <v>20.2</v>
      </c>
      <c r="F30" s="1">
        <v>583.5</v>
      </c>
      <c r="G30" s="1">
        <v>58.1</v>
      </c>
      <c r="H30" s="18">
        <v>16.1</v>
      </c>
    </row>
    <row r="31" spans="1:8" ht="27">
      <c r="A31" s="29" t="s">
        <v>80</v>
      </c>
      <c r="B31" s="51">
        <v>11400</v>
      </c>
      <c r="C31" s="7">
        <v>3595.4</v>
      </c>
      <c r="D31" s="7">
        <v>718.6</v>
      </c>
      <c r="E31" s="7">
        <v>20</v>
      </c>
      <c r="F31" s="7">
        <v>1101.9</v>
      </c>
      <c r="G31" s="7">
        <v>-383.3</v>
      </c>
      <c r="H31" s="17">
        <v>27.3</v>
      </c>
    </row>
    <row r="32" spans="1:8" s="30" customFormat="1" ht="25.5">
      <c r="A32" s="31" t="s">
        <v>81</v>
      </c>
      <c r="B32" s="52">
        <v>11402</v>
      </c>
      <c r="C32" s="1">
        <v>1015.4</v>
      </c>
      <c r="D32" s="1">
        <v>94.1</v>
      </c>
      <c r="E32" s="1">
        <v>9.3</v>
      </c>
      <c r="F32" s="1">
        <v>217.8</v>
      </c>
      <c r="G32" s="1">
        <v>-123.7</v>
      </c>
      <c r="H32" s="18">
        <v>20.9</v>
      </c>
    </row>
    <row r="33" spans="1:8" s="30" customFormat="1" ht="38.25">
      <c r="A33" s="31" t="s">
        <v>129</v>
      </c>
      <c r="B33" s="52">
        <v>11406</v>
      </c>
      <c r="C33" s="1">
        <v>1480</v>
      </c>
      <c r="D33" s="1">
        <v>624.5</v>
      </c>
      <c r="E33" s="1">
        <v>42.2</v>
      </c>
      <c r="F33" s="1">
        <v>884.1</v>
      </c>
      <c r="G33" s="1">
        <v>-259.6</v>
      </c>
      <c r="H33" s="18">
        <v>29.5</v>
      </c>
    </row>
    <row r="34" spans="1:8" s="26" customFormat="1" ht="38.25">
      <c r="A34" s="31" t="s">
        <v>130</v>
      </c>
      <c r="B34" s="52">
        <v>11406</v>
      </c>
      <c r="C34" s="1">
        <v>1100</v>
      </c>
      <c r="D34" s="1">
        <v>0</v>
      </c>
      <c r="E34" s="1">
        <v>0</v>
      </c>
      <c r="F34" s="1">
        <v>0</v>
      </c>
      <c r="G34" s="1">
        <v>0</v>
      </c>
      <c r="H34" s="18">
        <v>0</v>
      </c>
    </row>
    <row r="35" spans="1:8" ht="27">
      <c r="A35" s="29" t="s">
        <v>82</v>
      </c>
      <c r="B35" s="51">
        <v>11600</v>
      </c>
      <c r="C35" s="7">
        <v>3893</v>
      </c>
      <c r="D35" s="7">
        <v>313</v>
      </c>
      <c r="E35" s="6">
        <v>8</v>
      </c>
      <c r="F35" s="7">
        <v>831.3</v>
      </c>
      <c r="G35" s="7">
        <f>D35-F35</f>
        <v>-518.3</v>
      </c>
      <c r="H35" s="17">
        <v>16.8</v>
      </c>
    </row>
    <row r="36" spans="1:8" ht="25.5">
      <c r="A36" s="25" t="s">
        <v>83</v>
      </c>
      <c r="B36" s="49">
        <v>11700</v>
      </c>
      <c r="C36" s="9">
        <v>0</v>
      </c>
      <c r="D36" s="9">
        <v>6.5</v>
      </c>
      <c r="E36" s="9"/>
      <c r="F36" s="9">
        <v>60.1</v>
      </c>
      <c r="G36" s="9">
        <v>-53.6</v>
      </c>
      <c r="H36" s="20">
        <v>0</v>
      </c>
    </row>
    <row r="37" spans="1:8" ht="12.75">
      <c r="A37" s="63" t="s">
        <v>85</v>
      </c>
      <c r="B37" s="64">
        <v>20000</v>
      </c>
      <c r="C37" s="6">
        <v>350120.4</v>
      </c>
      <c r="D37" s="6">
        <v>62159</v>
      </c>
      <c r="E37" s="6">
        <v>17.8</v>
      </c>
      <c r="F37" s="6">
        <v>68071.3</v>
      </c>
      <c r="G37" s="6">
        <v>-5912.3</v>
      </c>
      <c r="H37" s="65">
        <v>24.6</v>
      </c>
    </row>
    <row r="38" spans="1:8" ht="25.5">
      <c r="A38" s="31" t="s">
        <v>88</v>
      </c>
      <c r="B38" s="52">
        <v>20200</v>
      </c>
      <c r="C38" s="1">
        <v>350120.4</v>
      </c>
      <c r="D38" s="1">
        <v>66061.4</v>
      </c>
      <c r="E38" s="1">
        <v>18.9</v>
      </c>
      <c r="F38" s="1">
        <v>69260.4</v>
      </c>
      <c r="G38" s="1">
        <v>-3199</v>
      </c>
      <c r="H38" s="18">
        <v>25.1</v>
      </c>
    </row>
    <row r="39" spans="1:8" ht="12.75">
      <c r="A39" s="31" t="s">
        <v>115</v>
      </c>
      <c r="B39" s="52">
        <v>20201</v>
      </c>
      <c r="C39" s="1">
        <v>37532</v>
      </c>
      <c r="D39" s="1">
        <v>9383.1</v>
      </c>
      <c r="E39" s="1">
        <v>25</v>
      </c>
      <c r="F39" s="1">
        <v>10569.3</v>
      </c>
      <c r="G39" s="1">
        <v>-1186.2</v>
      </c>
      <c r="H39" s="18">
        <v>25</v>
      </c>
    </row>
    <row r="40" spans="1:8" ht="12.75">
      <c r="A40" s="31" t="s">
        <v>116</v>
      </c>
      <c r="B40" s="52">
        <v>20202</v>
      </c>
      <c r="C40" s="1">
        <v>27378.9</v>
      </c>
      <c r="D40" s="1">
        <v>6800.5</v>
      </c>
      <c r="E40" s="1">
        <v>24.8</v>
      </c>
      <c r="F40" s="1">
        <v>9048.9</v>
      </c>
      <c r="G40" s="1">
        <v>-2248.4</v>
      </c>
      <c r="H40" s="18">
        <v>23.8</v>
      </c>
    </row>
    <row r="41" spans="1:8" ht="12.75">
      <c r="A41" s="31" t="s">
        <v>117</v>
      </c>
      <c r="B41" s="52">
        <v>20203</v>
      </c>
      <c r="C41" s="1">
        <v>284704</v>
      </c>
      <c r="D41" s="1">
        <v>49739.9</v>
      </c>
      <c r="E41" s="1">
        <v>17.5</v>
      </c>
      <c r="F41" s="1">
        <v>49615.9</v>
      </c>
      <c r="G41" s="1">
        <v>124</v>
      </c>
      <c r="H41" s="18">
        <v>25.4</v>
      </c>
    </row>
    <row r="42" spans="1:8" s="34" customFormat="1" ht="12.75">
      <c r="A42" s="31" t="s">
        <v>118</v>
      </c>
      <c r="B42" s="52">
        <v>20204</v>
      </c>
      <c r="C42" s="1">
        <v>505.5</v>
      </c>
      <c r="D42" s="1">
        <v>137.9</v>
      </c>
      <c r="E42" s="1">
        <v>27.3</v>
      </c>
      <c r="F42" s="1">
        <v>26.3</v>
      </c>
      <c r="G42" s="1">
        <v>111.6</v>
      </c>
      <c r="H42" s="18">
        <v>4</v>
      </c>
    </row>
    <row r="43" spans="1:8" s="34" customFormat="1" ht="12.75">
      <c r="A43" s="31" t="s">
        <v>110</v>
      </c>
      <c r="B43" s="52">
        <v>20700</v>
      </c>
      <c r="C43" s="1"/>
      <c r="D43" s="1">
        <v>0</v>
      </c>
      <c r="E43" s="6"/>
      <c r="F43" s="1">
        <v>4.1</v>
      </c>
      <c r="G43" s="1">
        <v>-4.1</v>
      </c>
      <c r="H43" s="18"/>
    </row>
    <row r="44" spans="1:8" s="69" customFormat="1" ht="12.75">
      <c r="A44" s="63" t="s">
        <v>84</v>
      </c>
      <c r="B44" s="64">
        <v>21900</v>
      </c>
      <c r="C44" s="6"/>
      <c r="D44" s="6">
        <v>-3902.4</v>
      </c>
      <c r="E44" s="6"/>
      <c r="F44" s="6">
        <v>-1193.2</v>
      </c>
      <c r="G44" s="6">
        <v>-2709.2</v>
      </c>
      <c r="H44" s="4"/>
    </row>
    <row r="45" spans="1:8" s="34" customFormat="1" ht="12.75">
      <c r="A45" s="66" t="s">
        <v>86</v>
      </c>
      <c r="B45" s="67">
        <v>85000</v>
      </c>
      <c r="C45" s="68">
        <v>535682.6</v>
      </c>
      <c r="D45" s="68">
        <f>D3+D37</f>
        <v>99251.3</v>
      </c>
      <c r="E45" s="68">
        <v>18.5</v>
      </c>
      <c r="F45" s="3">
        <v>111839</v>
      </c>
      <c r="G45" s="3">
        <f>D45-F45</f>
        <v>-12587.699999999997</v>
      </c>
      <c r="H45" s="70">
        <v>22.7</v>
      </c>
    </row>
    <row r="46" spans="1:8" ht="12.75">
      <c r="A46" s="35" t="s">
        <v>2</v>
      </c>
      <c r="B46" s="54"/>
      <c r="C46" s="36"/>
      <c r="D46" s="36"/>
      <c r="E46" s="36"/>
      <c r="F46" s="1"/>
      <c r="G46" s="1"/>
      <c r="H46" s="5"/>
    </row>
    <row r="47" spans="1:8" ht="12.75">
      <c r="A47" s="37" t="s">
        <v>3</v>
      </c>
      <c r="B47" s="55" t="s">
        <v>4</v>
      </c>
      <c r="C47" s="38">
        <f>C48+C49+C50+C52+C53+C51</f>
        <v>47529.4</v>
      </c>
      <c r="D47" s="38">
        <f>D48+D49+D50+D52+D53+D51</f>
        <v>9305.099999999999</v>
      </c>
      <c r="E47" s="38">
        <f aca="true" t="shared" si="0" ref="E47:E85">D47/C47*100</f>
        <v>19.577566727120473</v>
      </c>
      <c r="F47" s="38">
        <f>F48+F49+F50+F52+F53+F51</f>
        <v>9339.4</v>
      </c>
      <c r="G47" s="38">
        <f>D47-F47</f>
        <v>-34.30000000000109</v>
      </c>
      <c r="H47" s="16">
        <v>19.9</v>
      </c>
    </row>
    <row r="48" spans="1:8" ht="51">
      <c r="A48" s="40" t="s">
        <v>5</v>
      </c>
      <c r="B48" s="56" t="s">
        <v>6</v>
      </c>
      <c r="C48" s="2">
        <v>3727.3</v>
      </c>
      <c r="D48" s="2">
        <v>789.9</v>
      </c>
      <c r="E48" s="2">
        <f t="shared" si="0"/>
        <v>21.19228395889786</v>
      </c>
      <c r="F48" s="4">
        <v>762.9</v>
      </c>
      <c r="G48" s="2">
        <f aca="true" t="shared" si="1" ref="G48:G85">D48-F48</f>
        <v>27</v>
      </c>
      <c r="H48" s="5">
        <v>21</v>
      </c>
    </row>
    <row r="49" spans="1:8" ht="51">
      <c r="A49" s="40" t="s">
        <v>7</v>
      </c>
      <c r="B49" s="56" t="s">
        <v>8</v>
      </c>
      <c r="C49" s="2">
        <v>22323.8</v>
      </c>
      <c r="D49" s="2">
        <v>4786.5</v>
      </c>
      <c r="E49" s="2">
        <f t="shared" si="0"/>
        <v>21.44124208244116</v>
      </c>
      <c r="F49" s="4">
        <v>5359.4</v>
      </c>
      <c r="G49" s="2">
        <f t="shared" si="1"/>
        <v>-572.8999999999996</v>
      </c>
      <c r="H49" s="5">
        <v>22.7</v>
      </c>
    </row>
    <row r="50" spans="1:8" ht="38.25">
      <c r="A50" s="40" t="s">
        <v>9</v>
      </c>
      <c r="B50" s="56" t="s">
        <v>10</v>
      </c>
      <c r="C50" s="2">
        <v>7741</v>
      </c>
      <c r="D50" s="2">
        <v>1651.2</v>
      </c>
      <c r="E50" s="2">
        <f t="shared" si="0"/>
        <v>21.33057744477458</v>
      </c>
      <c r="F50" s="4">
        <v>1374.2</v>
      </c>
      <c r="G50" s="2">
        <f t="shared" si="1"/>
        <v>277</v>
      </c>
      <c r="H50" s="5">
        <v>17.4</v>
      </c>
    </row>
    <row r="51" spans="1:8" ht="12.75">
      <c r="A51" s="40" t="s">
        <v>121</v>
      </c>
      <c r="B51" s="56" t="s">
        <v>120</v>
      </c>
      <c r="C51" s="2">
        <v>300</v>
      </c>
      <c r="D51" s="2"/>
      <c r="E51" s="2">
        <f t="shared" si="0"/>
        <v>0</v>
      </c>
      <c r="F51" s="4"/>
      <c r="G51" s="2"/>
      <c r="H51" s="5"/>
    </row>
    <row r="52" spans="1:8" ht="12.75">
      <c r="A52" s="40" t="s">
        <v>11</v>
      </c>
      <c r="B52" s="57" t="s">
        <v>55</v>
      </c>
      <c r="C52" s="2">
        <v>1127.8</v>
      </c>
      <c r="D52" s="2">
        <v>0</v>
      </c>
      <c r="E52" s="2">
        <f t="shared" si="0"/>
        <v>0</v>
      </c>
      <c r="F52" s="4">
        <v>0</v>
      </c>
      <c r="G52" s="2">
        <f t="shared" si="1"/>
        <v>0</v>
      </c>
      <c r="H52" s="5">
        <v>0</v>
      </c>
    </row>
    <row r="53" spans="1:8" ht="12.75">
      <c r="A53" s="40" t="s">
        <v>12</v>
      </c>
      <c r="B53" s="57" t="s">
        <v>90</v>
      </c>
      <c r="C53" s="2">
        <v>12309.5</v>
      </c>
      <c r="D53" s="2">
        <v>2077.5</v>
      </c>
      <c r="E53" s="2">
        <f t="shared" si="0"/>
        <v>16.877208659978066</v>
      </c>
      <c r="F53" s="4">
        <v>1842.9</v>
      </c>
      <c r="G53" s="2">
        <f t="shared" si="1"/>
        <v>234.5999999999999</v>
      </c>
      <c r="H53" s="5">
        <v>17.9</v>
      </c>
    </row>
    <row r="54" spans="1:8" ht="25.5">
      <c r="A54" s="37" t="s">
        <v>13</v>
      </c>
      <c r="B54" s="55" t="s">
        <v>14</v>
      </c>
      <c r="C54" s="38">
        <f>C55</f>
        <v>612.1</v>
      </c>
      <c r="D54" s="38">
        <f>D55</f>
        <v>0</v>
      </c>
      <c r="E54" s="38">
        <f t="shared" si="0"/>
        <v>0</v>
      </c>
      <c r="F54" s="39">
        <f>F55</f>
        <v>0</v>
      </c>
      <c r="G54" s="38">
        <f t="shared" si="1"/>
        <v>0</v>
      </c>
      <c r="H54" s="16">
        <v>0</v>
      </c>
    </row>
    <row r="55" spans="1:8" ht="38.25">
      <c r="A55" s="40" t="s">
        <v>91</v>
      </c>
      <c r="B55" s="57" t="s">
        <v>15</v>
      </c>
      <c r="C55" s="2">
        <v>612.1</v>
      </c>
      <c r="D55" s="2">
        <v>0</v>
      </c>
      <c r="E55" s="2">
        <f t="shared" si="0"/>
        <v>0</v>
      </c>
      <c r="F55" s="4">
        <v>0</v>
      </c>
      <c r="G55" s="2">
        <f t="shared" si="1"/>
        <v>0</v>
      </c>
      <c r="H55" s="5">
        <v>0</v>
      </c>
    </row>
    <row r="56" spans="1:8" ht="12.75">
      <c r="A56" s="37" t="s">
        <v>16</v>
      </c>
      <c r="B56" s="55" t="s">
        <v>17</v>
      </c>
      <c r="C56" s="38">
        <f>C57+C58+C60+C59</f>
        <v>9691.400000000001</v>
      </c>
      <c r="D56" s="38">
        <f>D57+D58+D60+D59</f>
        <v>2063.3999999999996</v>
      </c>
      <c r="E56" s="38">
        <f t="shared" si="0"/>
        <v>21.291041541985674</v>
      </c>
      <c r="F56" s="38">
        <f>F57+F58+F60+F59</f>
        <v>2672.2000000000003</v>
      </c>
      <c r="G56" s="38">
        <f>D56-F56</f>
        <v>-608.8000000000006</v>
      </c>
      <c r="H56" s="16">
        <v>23.9</v>
      </c>
    </row>
    <row r="57" spans="1:8" ht="12.75">
      <c r="A57" s="40" t="s">
        <v>18</v>
      </c>
      <c r="B57" s="56" t="s">
        <v>19</v>
      </c>
      <c r="C57" s="2">
        <v>4054</v>
      </c>
      <c r="D57" s="2">
        <v>728.3</v>
      </c>
      <c r="E57" s="2">
        <f t="shared" si="0"/>
        <v>17.964972866304883</v>
      </c>
      <c r="F57" s="4">
        <v>788.7</v>
      </c>
      <c r="G57" s="2">
        <f t="shared" si="1"/>
        <v>-60.40000000000009</v>
      </c>
      <c r="H57" s="5">
        <v>19.2</v>
      </c>
    </row>
    <row r="58" spans="1:8" ht="12.75">
      <c r="A58" s="40" t="s">
        <v>20</v>
      </c>
      <c r="B58" s="56" t="s">
        <v>21</v>
      </c>
      <c r="C58" s="2">
        <v>4400</v>
      </c>
      <c r="D58" s="2">
        <v>1320.9</v>
      </c>
      <c r="E58" s="2">
        <f t="shared" si="0"/>
        <v>30.02045454545455</v>
      </c>
      <c r="F58" s="4">
        <v>1708.9</v>
      </c>
      <c r="G58" s="2">
        <f t="shared" si="1"/>
        <v>-388</v>
      </c>
      <c r="H58" s="5">
        <v>38</v>
      </c>
    </row>
    <row r="59" spans="1:8" ht="12.75">
      <c r="A59" s="40" t="s">
        <v>57</v>
      </c>
      <c r="B59" s="57" t="s">
        <v>58</v>
      </c>
      <c r="C59" s="2">
        <v>824.2</v>
      </c>
      <c r="D59" s="2">
        <v>0</v>
      </c>
      <c r="E59" s="2">
        <f t="shared" si="0"/>
        <v>0</v>
      </c>
      <c r="F59" s="4">
        <v>153.6</v>
      </c>
      <c r="G59" s="2">
        <f t="shared" si="1"/>
        <v>-153.6</v>
      </c>
      <c r="H59" s="5">
        <v>7</v>
      </c>
    </row>
    <row r="60" spans="1:8" ht="12.75">
      <c r="A60" s="40" t="s">
        <v>22</v>
      </c>
      <c r="B60" s="56" t="s">
        <v>23</v>
      </c>
      <c r="C60" s="2">
        <v>413.2</v>
      </c>
      <c r="D60" s="2">
        <v>14.2</v>
      </c>
      <c r="E60" s="2">
        <f t="shared" si="0"/>
        <v>3.436592449177154</v>
      </c>
      <c r="F60" s="4">
        <v>21</v>
      </c>
      <c r="G60" s="2">
        <f t="shared" si="1"/>
        <v>-6.800000000000001</v>
      </c>
      <c r="H60" s="5">
        <v>5.3</v>
      </c>
    </row>
    <row r="61" spans="1:8" ht="12.75">
      <c r="A61" s="37" t="s">
        <v>24</v>
      </c>
      <c r="B61" s="55" t="s">
        <v>25</v>
      </c>
      <c r="C61" s="38">
        <f>C62</f>
        <v>2349.3</v>
      </c>
      <c r="D61" s="38">
        <f>D62</f>
        <v>0</v>
      </c>
      <c r="E61" s="38">
        <f t="shared" si="0"/>
        <v>0</v>
      </c>
      <c r="F61" s="39">
        <f>F62</f>
        <v>0</v>
      </c>
      <c r="G61" s="38">
        <f t="shared" si="1"/>
        <v>0</v>
      </c>
      <c r="H61" s="16">
        <v>0</v>
      </c>
    </row>
    <row r="62" spans="1:8" ht="12.75">
      <c r="A62" s="40" t="s">
        <v>26</v>
      </c>
      <c r="B62" s="56" t="s">
        <v>27</v>
      </c>
      <c r="C62" s="2">
        <v>2349.3</v>
      </c>
      <c r="D62" s="2">
        <v>0</v>
      </c>
      <c r="E62" s="2">
        <f t="shared" si="0"/>
        <v>0</v>
      </c>
      <c r="F62" s="4">
        <v>0</v>
      </c>
      <c r="G62" s="2">
        <f t="shared" si="1"/>
        <v>0</v>
      </c>
      <c r="H62" s="5">
        <v>0</v>
      </c>
    </row>
    <row r="63" spans="1:8" ht="12.75">
      <c r="A63" s="37" t="s">
        <v>28</v>
      </c>
      <c r="B63" s="55" t="s">
        <v>29</v>
      </c>
      <c r="C63" s="38">
        <f>C64+C65+C67+C68+C66</f>
        <v>403837.39999999997</v>
      </c>
      <c r="D63" s="38">
        <f>D64+D65+D67+D68+D66</f>
        <v>81559.6</v>
      </c>
      <c r="E63" s="38">
        <f t="shared" si="0"/>
        <v>20.19614825174687</v>
      </c>
      <c r="F63" s="39">
        <f>F64+F65+F67+F68+F66</f>
        <v>84948.8</v>
      </c>
      <c r="G63" s="38">
        <f t="shared" si="1"/>
        <v>-3389.199999999997</v>
      </c>
      <c r="H63" s="16">
        <v>67.6</v>
      </c>
    </row>
    <row r="64" spans="1:8" ht="12.75">
      <c r="A64" s="40" t="s">
        <v>30</v>
      </c>
      <c r="B64" s="56" t="s">
        <v>31</v>
      </c>
      <c r="C64" s="62">
        <v>91209.9</v>
      </c>
      <c r="D64" s="62">
        <v>15328.2</v>
      </c>
      <c r="E64" s="2">
        <f t="shared" si="0"/>
        <v>16.805412570345986</v>
      </c>
      <c r="F64" s="4">
        <v>15886.2</v>
      </c>
      <c r="G64" s="2">
        <f t="shared" si="1"/>
        <v>-558</v>
      </c>
      <c r="H64" s="5">
        <v>24.8</v>
      </c>
    </row>
    <row r="65" spans="1:8" ht="12.75">
      <c r="A65" s="40" t="s">
        <v>32</v>
      </c>
      <c r="B65" s="56" t="s">
        <v>33</v>
      </c>
      <c r="C65" s="62">
        <v>297042.8</v>
      </c>
      <c r="D65" s="62">
        <v>63173.8</v>
      </c>
      <c r="E65" s="2">
        <f t="shared" si="0"/>
        <v>21.26757490839704</v>
      </c>
      <c r="F65" s="41">
        <v>65986.8</v>
      </c>
      <c r="G65" s="2">
        <f t="shared" si="1"/>
        <v>-2813</v>
      </c>
      <c r="H65" s="5">
        <v>24.9</v>
      </c>
    </row>
    <row r="66" spans="1:8" ht="25.5">
      <c r="A66" s="40" t="s">
        <v>92</v>
      </c>
      <c r="B66" s="56" t="s">
        <v>93</v>
      </c>
      <c r="C66" s="62">
        <v>65</v>
      </c>
      <c r="D66" s="62">
        <v>41.3</v>
      </c>
      <c r="E66" s="2">
        <f t="shared" si="0"/>
        <v>63.53846153846153</v>
      </c>
      <c r="F66" s="4">
        <v>64.1</v>
      </c>
      <c r="G66" s="2">
        <f t="shared" si="1"/>
        <v>-22.799999999999997</v>
      </c>
      <c r="H66" s="5">
        <v>56</v>
      </c>
    </row>
    <row r="67" spans="1:8" ht="12.75">
      <c r="A67" s="40" t="s">
        <v>34</v>
      </c>
      <c r="B67" s="56" t="s">
        <v>35</v>
      </c>
      <c r="C67" s="62">
        <v>781.3</v>
      </c>
      <c r="D67" s="62">
        <v>5.7</v>
      </c>
      <c r="E67" s="2">
        <f t="shared" si="0"/>
        <v>0.7295533085882504</v>
      </c>
      <c r="F67" s="4">
        <v>61.4</v>
      </c>
      <c r="G67" s="2">
        <f t="shared" si="1"/>
        <v>-55.699999999999996</v>
      </c>
      <c r="H67" s="5">
        <v>6.1</v>
      </c>
    </row>
    <row r="68" spans="1:8" ht="12.75">
      <c r="A68" s="40" t="s">
        <v>36</v>
      </c>
      <c r="B68" s="57" t="s">
        <v>37</v>
      </c>
      <c r="C68" s="62">
        <v>14738.4</v>
      </c>
      <c r="D68" s="62">
        <v>3010.6</v>
      </c>
      <c r="E68" s="2">
        <f t="shared" si="0"/>
        <v>20.426912012158716</v>
      </c>
      <c r="F68" s="4">
        <v>2950.3</v>
      </c>
      <c r="G68" s="2">
        <f t="shared" si="1"/>
        <v>60.29999999999973</v>
      </c>
      <c r="H68" s="5">
        <v>18.9</v>
      </c>
    </row>
    <row r="69" spans="1:8" ht="12.75">
      <c r="A69" s="37" t="s">
        <v>94</v>
      </c>
      <c r="B69" s="55" t="s">
        <v>38</v>
      </c>
      <c r="C69" s="38">
        <f>C70+C71</f>
        <v>38286</v>
      </c>
      <c r="D69" s="38">
        <f>D70+D71</f>
        <v>9231.6</v>
      </c>
      <c r="E69" s="38">
        <f t="shared" si="0"/>
        <v>24.112208117849868</v>
      </c>
      <c r="F69" s="39">
        <f>F70+F71</f>
        <v>10821.8</v>
      </c>
      <c r="G69" s="38">
        <f t="shared" si="1"/>
        <v>-1590.199999999999</v>
      </c>
      <c r="H69" s="16">
        <v>28.7</v>
      </c>
    </row>
    <row r="70" spans="1:8" ht="12.75">
      <c r="A70" s="40" t="s">
        <v>39</v>
      </c>
      <c r="B70" s="56" t="s">
        <v>40</v>
      </c>
      <c r="C70" s="2">
        <v>29474.6</v>
      </c>
      <c r="D70" s="2">
        <v>7639.8</v>
      </c>
      <c r="E70" s="2">
        <f t="shared" si="0"/>
        <v>25.919944630291848</v>
      </c>
      <c r="F70" s="4">
        <v>10548.9</v>
      </c>
      <c r="G70" s="2">
        <f t="shared" si="1"/>
        <v>-2909.0999999999995</v>
      </c>
      <c r="H70" s="5">
        <v>29</v>
      </c>
    </row>
    <row r="71" spans="1:8" ht="25.5">
      <c r="A71" s="40" t="s">
        <v>95</v>
      </c>
      <c r="B71" s="57" t="s">
        <v>42</v>
      </c>
      <c r="C71" s="2">
        <v>8811.4</v>
      </c>
      <c r="D71" s="2">
        <v>1591.8</v>
      </c>
      <c r="E71" s="2">
        <f t="shared" si="0"/>
        <v>18.06523367455796</v>
      </c>
      <c r="F71" s="41">
        <v>272.9</v>
      </c>
      <c r="G71" s="2">
        <f t="shared" si="1"/>
        <v>1318.9</v>
      </c>
      <c r="H71" s="5">
        <v>20.3</v>
      </c>
    </row>
    <row r="72" spans="1:8" ht="12.75">
      <c r="A72" s="37" t="s">
        <v>43</v>
      </c>
      <c r="B72" s="55" t="s">
        <v>44</v>
      </c>
      <c r="C72" s="38">
        <f>C73+C74+C75+C76</f>
        <v>25205.3</v>
      </c>
      <c r="D72" s="38">
        <f>D73+D74+D75+D76</f>
        <v>4326.3</v>
      </c>
      <c r="E72" s="38">
        <f t="shared" si="0"/>
        <v>17.16424720197736</v>
      </c>
      <c r="F72" s="39">
        <f>F73+F74+F75+F76</f>
        <v>3981.3</v>
      </c>
      <c r="G72" s="38">
        <f t="shared" si="1"/>
        <v>345</v>
      </c>
      <c r="H72" s="16">
        <v>15.8</v>
      </c>
    </row>
    <row r="73" spans="1:8" ht="12.75">
      <c r="A73" s="40" t="s">
        <v>45</v>
      </c>
      <c r="B73" s="56">
        <v>1001</v>
      </c>
      <c r="C73" s="2">
        <v>1898.4</v>
      </c>
      <c r="D73" s="2">
        <v>444.6</v>
      </c>
      <c r="E73" s="2">
        <f t="shared" si="0"/>
        <v>23.419721871049305</v>
      </c>
      <c r="F73" s="4">
        <v>446</v>
      </c>
      <c r="G73" s="2">
        <f t="shared" si="1"/>
        <v>-1.3999999999999773</v>
      </c>
      <c r="H73" s="5">
        <v>23.5</v>
      </c>
    </row>
    <row r="74" spans="1:8" ht="12.75">
      <c r="A74" s="40" t="s">
        <v>46</v>
      </c>
      <c r="B74" s="56" t="s">
        <v>47</v>
      </c>
      <c r="C74" s="2">
        <v>15820.8</v>
      </c>
      <c r="D74" s="2">
        <v>2238</v>
      </c>
      <c r="E74" s="2">
        <f t="shared" si="0"/>
        <v>14.145934466019419</v>
      </c>
      <c r="F74" s="41">
        <v>999.2</v>
      </c>
      <c r="G74" s="2">
        <f t="shared" si="1"/>
        <v>1238.8</v>
      </c>
      <c r="H74" s="5">
        <v>12.2</v>
      </c>
    </row>
    <row r="75" spans="1:8" ht="12.75">
      <c r="A75" s="40" t="s">
        <v>48</v>
      </c>
      <c r="B75" s="56" t="s">
        <v>49</v>
      </c>
      <c r="C75" s="2">
        <v>7211</v>
      </c>
      <c r="D75" s="2">
        <v>1574.9</v>
      </c>
      <c r="E75" s="2">
        <f t="shared" si="0"/>
        <v>21.840244071557343</v>
      </c>
      <c r="F75" s="4">
        <v>2467.3</v>
      </c>
      <c r="G75" s="2">
        <f t="shared" si="1"/>
        <v>-892.4000000000001</v>
      </c>
      <c r="H75" s="5">
        <v>16.6</v>
      </c>
    </row>
    <row r="76" spans="1:8" ht="12.75">
      <c r="A76" s="40" t="s">
        <v>50</v>
      </c>
      <c r="B76" s="56">
        <v>1006</v>
      </c>
      <c r="C76" s="2">
        <v>275.1</v>
      </c>
      <c r="D76" s="2">
        <v>68.8</v>
      </c>
      <c r="E76" s="2">
        <f t="shared" si="0"/>
        <v>25.009087604507446</v>
      </c>
      <c r="F76" s="4">
        <v>68.8</v>
      </c>
      <c r="G76" s="2">
        <f t="shared" si="1"/>
        <v>0</v>
      </c>
      <c r="H76" s="5">
        <v>25</v>
      </c>
    </row>
    <row r="77" spans="1:8" ht="12.75">
      <c r="A77" s="37" t="s">
        <v>96</v>
      </c>
      <c r="B77" s="58" t="s">
        <v>51</v>
      </c>
      <c r="C77" s="38">
        <f>C78</f>
        <v>10648.4</v>
      </c>
      <c r="D77" s="38">
        <f>D78</f>
        <v>2667.4</v>
      </c>
      <c r="E77" s="38">
        <f t="shared" si="0"/>
        <v>25.049772735810077</v>
      </c>
      <c r="F77" s="39">
        <f>F78</f>
        <v>2450.8</v>
      </c>
      <c r="G77" s="38">
        <f t="shared" si="1"/>
        <v>216.5999999999999</v>
      </c>
      <c r="H77" s="16">
        <v>25.8</v>
      </c>
    </row>
    <row r="78" spans="1:8" ht="12.75">
      <c r="A78" s="40" t="s">
        <v>97</v>
      </c>
      <c r="B78" s="57" t="s">
        <v>52</v>
      </c>
      <c r="C78" s="2">
        <v>10648.4</v>
      </c>
      <c r="D78" s="2">
        <v>2667.4</v>
      </c>
      <c r="E78" s="2">
        <f t="shared" si="0"/>
        <v>25.049772735810077</v>
      </c>
      <c r="F78" s="4">
        <v>2450.8</v>
      </c>
      <c r="G78" s="2">
        <f t="shared" si="1"/>
        <v>216.5999999999999</v>
      </c>
      <c r="H78" s="5">
        <v>25.8</v>
      </c>
    </row>
    <row r="79" spans="1:8" ht="12.75">
      <c r="A79" s="37" t="s">
        <v>98</v>
      </c>
      <c r="B79" s="58" t="s">
        <v>99</v>
      </c>
      <c r="C79" s="38">
        <f>C80</f>
        <v>758.9</v>
      </c>
      <c r="D79" s="38">
        <f>D80</f>
        <v>151.3</v>
      </c>
      <c r="E79" s="38">
        <f t="shared" si="0"/>
        <v>19.936750560021085</v>
      </c>
      <c r="F79" s="39">
        <f>F80</f>
        <v>57.1</v>
      </c>
      <c r="G79" s="38">
        <f t="shared" si="1"/>
        <v>94.20000000000002</v>
      </c>
      <c r="H79" s="16">
        <v>7.8</v>
      </c>
    </row>
    <row r="80" spans="1:8" ht="12.75">
      <c r="A80" s="40" t="s">
        <v>41</v>
      </c>
      <c r="B80" s="57" t="s">
        <v>100</v>
      </c>
      <c r="C80" s="2">
        <v>758.9</v>
      </c>
      <c r="D80" s="2">
        <v>151.3</v>
      </c>
      <c r="E80" s="2">
        <f t="shared" si="0"/>
        <v>19.936750560021085</v>
      </c>
      <c r="F80" s="4">
        <v>57.1</v>
      </c>
      <c r="G80" s="2">
        <f t="shared" si="1"/>
        <v>94.20000000000002</v>
      </c>
      <c r="H80" s="5">
        <v>7.8</v>
      </c>
    </row>
    <row r="81" spans="1:8" ht="25.5">
      <c r="A81" s="37" t="s">
        <v>56</v>
      </c>
      <c r="B81" s="58" t="s">
        <v>101</v>
      </c>
      <c r="C81" s="38">
        <f>C82</f>
        <v>4500</v>
      </c>
      <c r="D81" s="38">
        <f>D82</f>
        <v>660.6</v>
      </c>
      <c r="E81" s="38">
        <f t="shared" si="0"/>
        <v>14.680000000000001</v>
      </c>
      <c r="F81" s="39">
        <f>F82</f>
        <v>715.7</v>
      </c>
      <c r="G81" s="38">
        <f t="shared" si="1"/>
        <v>-55.10000000000002</v>
      </c>
      <c r="H81" s="16">
        <v>20.4</v>
      </c>
    </row>
    <row r="82" spans="1:8" ht="25.5">
      <c r="A82" s="40" t="s">
        <v>102</v>
      </c>
      <c r="B82" s="57" t="s">
        <v>103</v>
      </c>
      <c r="C82" s="2">
        <v>4500</v>
      </c>
      <c r="D82" s="2">
        <v>660.6</v>
      </c>
      <c r="E82" s="2">
        <f t="shared" si="0"/>
        <v>14.680000000000001</v>
      </c>
      <c r="F82" s="41">
        <v>715.7</v>
      </c>
      <c r="G82" s="2">
        <f t="shared" si="1"/>
        <v>-55.10000000000002</v>
      </c>
      <c r="H82" s="5">
        <v>20.4</v>
      </c>
    </row>
    <row r="83" spans="1:8" ht="38.25">
      <c r="A83" s="37" t="s">
        <v>104</v>
      </c>
      <c r="B83" s="58" t="s">
        <v>105</v>
      </c>
      <c r="C83" s="38">
        <f>C84</f>
        <v>30496.1</v>
      </c>
      <c r="D83" s="38">
        <f>D84</f>
        <v>7624.2</v>
      </c>
      <c r="E83" s="38">
        <f t="shared" si="0"/>
        <v>25.000573843868562</v>
      </c>
      <c r="F83" s="38">
        <f>F84</f>
        <v>7527.7</v>
      </c>
      <c r="G83" s="38">
        <f t="shared" si="1"/>
        <v>96.5</v>
      </c>
      <c r="H83" s="16">
        <v>25</v>
      </c>
    </row>
    <row r="84" spans="1:8" ht="38.25">
      <c r="A84" s="40" t="s">
        <v>106</v>
      </c>
      <c r="B84" s="57" t="s">
        <v>107</v>
      </c>
      <c r="C84" s="2">
        <v>30496.1</v>
      </c>
      <c r="D84" s="2">
        <v>7624.2</v>
      </c>
      <c r="E84" s="2">
        <f t="shared" si="0"/>
        <v>25.000573843868562</v>
      </c>
      <c r="F84" s="41">
        <v>7527.7</v>
      </c>
      <c r="G84" s="2">
        <f t="shared" si="1"/>
        <v>96.5</v>
      </c>
      <c r="H84" s="5">
        <v>25</v>
      </c>
    </row>
    <row r="85" spans="1:8" ht="12.75">
      <c r="A85" s="37" t="s">
        <v>53</v>
      </c>
      <c r="B85" s="55" t="s">
        <v>54</v>
      </c>
      <c r="C85" s="38">
        <f>C47+C54+C56+C61+C63+C69+C72+C77+C79+C81+C83</f>
        <v>573914.3</v>
      </c>
      <c r="D85" s="38">
        <f>D47+D54+D56+D61+D63+D69+D72+D77+D79+D81+D83</f>
        <v>117589.50000000001</v>
      </c>
      <c r="E85" s="38">
        <f t="shared" si="0"/>
        <v>20.48903468688618</v>
      </c>
      <c r="F85" s="38">
        <f>F47+F54+F56+F61+F63+F69+F72+F77+F79+F81+F83</f>
        <v>122514.80000000002</v>
      </c>
      <c r="G85" s="38">
        <f t="shared" si="1"/>
        <v>-4925.300000000003</v>
      </c>
      <c r="H85" s="16">
        <v>23.8</v>
      </c>
    </row>
    <row r="86" spans="1:8" ht="25.5">
      <c r="A86" s="40" t="s">
        <v>108</v>
      </c>
      <c r="B86" s="56" t="s">
        <v>109</v>
      </c>
      <c r="C86" s="2">
        <f>C45-C85</f>
        <v>-38231.70000000007</v>
      </c>
      <c r="D86" s="2">
        <f>D45-D85</f>
        <v>-18338.20000000001</v>
      </c>
      <c r="E86" s="2"/>
      <c r="F86" s="2">
        <f>F45-F85</f>
        <v>-10675.800000000017</v>
      </c>
      <c r="G86" s="2"/>
      <c r="H86" s="5"/>
    </row>
    <row r="87" spans="1:7" ht="12.75">
      <c r="A87" s="42"/>
      <c r="B87" s="59"/>
      <c r="C87" s="43"/>
      <c r="D87" s="43"/>
      <c r="E87" s="44"/>
      <c r="F87" s="45"/>
      <c r="G87" s="46"/>
    </row>
    <row r="88" spans="1:8" ht="26.25" customHeight="1">
      <c r="A88" s="42"/>
      <c r="B88" s="59"/>
      <c r="C88" s="72"/>
      <c r="D88" s="72"/>
      <c r="E88" s="72"/>
      <c r="F88" s="72"/>
      <c r="G88" s="72"/>
      <c r="H88" s="72"/>
    </row>
    <row r="89" spans="1:7" ht="12.75">
      <c r="A89" s="47"/>
      <c r="B89" s="60"/>
      <c r="C89" s="47"/>
      <c r="D89" s="47"/>
      <c r="E89" s="47"/>
      <c r="F89" s="47"/>
      <c r="G89" s="47"/>
    </row>
  </sheetData>
  <sheetProtection/>
  <mergeCells count="2">
    <mergeCell ref="A1:H1"/>
    <mergeCell ref="C88:H88"/>
  </mergeCells>
  <printOptions/>
  <pageMargins left="0.5511811023622047" right="0.1968503937007874" top="0.15748031496062992" bottom="0.15748031496062992" header="0.15748031496062992" footer="0.1574803149606299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Отдел доходов</cp:lastModifiedBy>
  <cp:lastPrinted>2014-04-24T05:08:28Z</cp:lastPrinted>
  <dcterms:created xsi:type="dcterms:W3CDTF">2009-04-28T07:05:16Z</dcterms:created>
  <dcterms:modified xsi:type="dcterms:W3CDTF">2014-04-24T05:09:10Z</dcterms:modified>
  <cp:category/>
  <cp:version/>
  <cp:contentType/>
  <cp:contentStatus/>
</cp:coreProperties>
</file>